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1\Documents\OAKLEY PARISH COUNCIL\APM for OPC MAY\APM 2023\Reports 23\"/>
    </mc:Choice>
  </mc:AlternateContent>
  <xr:revisionPtr revIDLastSave="0" documentId="8_{62616EA6-489B-458B-8236-C62F3686C2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yments" sheetId="1" r:id="rId1"/>
    <sheet name="Receipts" sheetId="2" r:id="rId2"/>
    <sheet name="Sheet3" sheetId="3" r:id="rId3"/>
    <sheet name="Sheet1" sheetId="4" r:id="rId4"/>
  </sheets>
  <definedNames>
    <definedName name="_xlnm.Print_Area" localSheetId="1">Receipts!$A$1:$H$25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8" i="1" l="1"/>
  <c r="D23" i="1"/>
  <c r="D45" i="1"/>
  <c r="D61" i="1"/>
  <c r="D18" i="1" l="1"/>
  <c r="D51" i="1"/>
  <c r="D21" i="1"/>
  <c r="D69" i="1"/>
  <c r="D47" i="1"/>
  <c r="D46" i="1"/>
  <c r="C18" i="2"/>
  <c r="C8" i="2"/>
  <c r="D32" i="1" l="1"/>
  <c r="D71" i="1"/>
  <c r="D75" i="1" l="1"/>
  <c r="C2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1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What for?
</t>
        </r>
      </text>
    </comment>
  </commentList>
</comments>
</file>

<file path=xl/sharedStrings.xml><?xml version="1.0" encoding="utf-8"?>
<sst xmlns="http://schemas.openxmlformats.org/spreadsheetml/2006/main" count="174" uniqueCount="155">
  <si>
    <t>OAKLEY PARISH COUNCIL</t>
  </si>
  <si>
    <t>Supplier</t>
  </si>
  <si>
    <t>Service / explanation</t>
  </si>
  <si>
    <t>Annual total</t>
  </si>
  <si>
    <t>Street light electricity</t>
  </si>
  <si>
    <t>Annual subscription</t>
  </si>
  <si>
    <t>Litter picking</t>
  </si>
  <si>
    <t>Insurance</t>
  </si>
  <si>
    <t>Grass cutting- playing field , common land and verges</t>
  </si>
  <si>
    <t>Oakley Informer</t>
  </si>
  <si>
    <t>Publishing cost / Donation</t>
  </si>
  <si>
    <t>Donation</t>
  </si>
  <si>
    <t>TOTAL</t>
  </si>
  <si>
    <t>Bank charges</t>
  </si>
  <si>
    <t>Dog bin emptying</t>
  </si>
  <si>
    <t xml:space="preserve">Clerk's salary </t>
  </si>
  <si>
    <t>BMKALC</t>
  </si>
  <si>
    <t>Bernwode Community bus</t>
  </si>
  <si>
    <t>Wheatley Park</t>
  </si>
  <si>
    <t>Unity Trust Bank</t>
  </si>
  <si>
    <t>BHIB Insurance Brokers</t>
  </si>
  <si>
    <t>Various</t>
  </si>
  <si>
    <t>Receipts</t>
  </si>
  <si>
    <t>Parish precept</t>
  </si>
  <si>
    <t>HMRC</t>
  </si>
  <si>
    <t>VAT recovery</t>
  </si>
  <si>
    <t>Bank interest</t>
  </si>
  <si>
    <t>Unity  Trust Bank</t>
  </si>
  <si>
    <t>Add: village hall sinking fund contribution</t>
  </si>
  <si>
    <t>PKF Littlejohn</t>
  </si>
  <si>
    <t>External audit</t>
  </si>
  <si>
    <t>Green and Growing</t>
  </si>
  <si>
    <t>St Mary's church</t>
  </si>
  <si>
    <t>ICO</t>
  </si>
  <si>
    <t>Data protection</t>
  </si>
  <si>
    <t xml:space="preserve">Donation </t>
  </si>
  <si>
    <t>Points North</t>
  </si>
  <si>
    <t>Buckinghamshire Council</t>
  </si>
  <si>
    <t>Devolved services payment</t>
  </si>
  <si>
    <t>Public Works Loan Board</t>
  </si>
  <si>
    <t>Passengers</t>
  </si>
  <si>
    <t>Community bus fares received</t>
  </si>
  <si>
    <t>Poors Piece charity</t>
  </si>
  <si>
    <t>Community bus subsidy</t>
  </si>
  <si>
    <t>Brill Oil buying Club</t>
  </si>
  <si>
    <t>Gigaclear</t>
  </si>
  <si>
    <t>Common land access</t>
  </si>
  <si>
    <t xml:space="preserve"> </t>
  </si>
  <si>
    <t>Oakley Social Centre</t>
  </si>
  <si>
    <t>Electricity for Acorn Trail lighting</t>
  </si>
  <si>
    <t>B Fludgate</t>
  </si>
  <si>
    <t>Internal Audit</t>
  </si>
  <si>
    <t>L F Pearce &amp; son</t>
  </si>
  <si>
    <t xml:space="preserve">N Power </t>
  </si>
  <si>
    <t>Mrs P Pointer</t>
  </si>
  <si>
    <t>Ramblers Association</t>
  </si>
  <si>
    <t>Kissing gate installations</t>
  </si>
  <si>
    <t>NFU Mutual</t>
  </si>
  <si>
    <t>Chandos Arms insurance</t>
  </si>
  <si>
    <t>Spratt Endicott</t>
  </si>
  <si>
    <t>Chandos Arms premises licence</t>
  </si>
  <si>
    <t>Fields Commercial</t>
  </si>
  <si>
    <t>SWARCO</t>
  </si>
  <si>
    <t>British Gas</t>
  </si>
  <si>
    <t xml:space="preserve"> sub total</t>
  </si>
  <si>
    <t>Total including Chandos Arms and normal OPC payments</t>
  </si>
  <si>
    <t>Deferred for this year</t>
  </si>
  <si>
    <t>CHANDOS ARMS</t>
  </si>
  <si>
    <t>NORMAL PC BUSINESS</t>
  </si>
  <si>
    <t>Parishioner donations</t>
  </si>
  <si>
    <t xml:space="preserve">Lottery grant </t>
  </si>
  <si>
    <t>Play area upgrade</t>
  </si>
  <si>
    <t>Contribution to flood relief work / pedestrian gates / tree lights</t>
  </si>
  <si>
    <t>Oakley Relief Charity</t>
  </si>
  <si>
    <t>Contribution to perimeter path</t>
  </si>
  <si>
    <t>S106 money for playing field projects</t>
  </si>
  <si>
    <t>Thames Water</t>
  </si>
  <si>
    <t>Payment for damage to street light</t>
  </si>
  <si>
    <t xml:space="preserve">Chandos Arms </t>
  </si>
  <si>
    <t xml:space="preserve">Rent and insurance </t>
  </si>
  <si>
    <t>Ferndale Landscapes</t>
  </si>
  <si>
    <t>Perimter path - additional works</t>
  </si>
  <si>
    <t>Surefire services</t>
  </si>
  <si>
    <t>Sprinkler system service / repairs</t>
  </si>
  <si>
    <t>Teknomat</t>
  </si>
  <si>
    <t>Coffee machine service</t>
  </si>
  <si>
    <t>Lamps and Tubes</t>
  </si>
  <si>
    <t>Street light  lamp replacement / LED upgrades</t>
  </si>
  <si>
    <t>Scribe</t>
  </si>
  <si>
    <t>Accounting software</t>
  </si>
  <si>
    <t>FCC</t>
  </si>
  <si>
    <t>Third party funding for FCC grant</t>
  </si>
  <si>
    <t>Churches</t>
  </si>
  <si>
    <t>Fire alarm / emergency lighting service + replacement fire extinguishers</t>
  </si>
  <si>
    <t>2D Electrical Services</t>
  </si>
  <si>
    <t>Wiring upgrade and other electrical work</t>
  </si>
  <si>
    <t>Ford and McHugh</t>
  </si>
  <si>
    <t>Street light repairs</t>
  </si>
  <si>
    <t>External Audit costs attributable to Chandos purchase</t>
  </si>
  <si>
    <t>S Joy</t>
  </si>
  <si>
    <t>Home office expenses / travel</t>
  </si>
  <si>
    <t>Annual litter pick costs</t>
  </si>
  <si>
    <t>Plunketts</t>
  </si>
  <si>
    <t>Annual fee</t>
  </si>
  <si>
    <t>Seats, notice board, MVAS, litter bin, play equipment sundry costs</t>
  </si>
  <si>
    <t>Jo Grey</t>
  </si>
  <si>
    <t>Christmas tree lights</t>
  </si>
  <si>
    <t>D Cherry</t>
  </si>
  <si>
    <t>Listed building advice</t>
  </si>
  <si>
    <t>Defib maintenance</t>
  </si>
  <si>
    <t>T Allen</t>
  </si>
  <si>
    <t>Mr T Jeffries</t>
  </si>
  <si>
    <t>OVPL directors insurance</t>
  </si>
  <si>
    <t>OVPL - professional fees</t>
  </si>
  <si>
    <t>Mr M Moignard</t>
  </si>
  <si>
    <t>Chandos tenancy marketing</t>
  </si>
  <si>
    <t>David Cadwalader</t>
  </si>
  <si>
    <t>OVPL VAT registration</t>
  </si>
  <si>
    <t>Community bus hire + volunteer driver gifts</t>
  </si>
  <si>
    <t>Acorn Trail lighting repairs</t>
  </si>
  <si>
    <t xml:space="preserve">MVAS maintenance </t>
  </si>
  <si>
    <t>KCK Engineering</t>
  </si>
  <si>
    <t>Repairs</t>
  </si>
  <si>
    <t>Mr R Simms</t>
  </si>
  <si>
    <t>Removal of seesaw and repair of area</t>
  </si>
  <si>
    <t>Chandos Arms - electricity (final bill)</t>
  </si>
  <si>
    <t>Haddenham carpets</t>
  </si>
  <si>
    <t>Gents WC flooring</t>
  </si>
  <si>
    <t>Refrigeration repairs</t>
  </si>
  <si>
    <t>Kitchen range replacement</t>
  </si>
  <si>
    <t>Countrywide Catering</t>
  </si>
  <si>
    <t>SBEM calculations</t>
  </si>
  <si>
    <t>Merlin Property Services</t>
  </si>
  <si>
    <t>Gas supply pipe repair(s)</t>
  </si>
  <si>
    <t>JB Electrical</t>
  </si>
  <si>
    <t>Village Hall car park lighting - LED replacements</t>
  </si>
  <si>
    <t>Loan repayment</t>
  </si>
  <si>
    <t>Void council tax</t>
  </si>
  <si>
    <t>Redecorations</t>
  </si>
  <si>
    <t>Sundry property repairs</t>
  </si>
  <si>
    <t>Office expenses/software licences/Zoom fees</t>
  </si>
  <si>
    <t>British Legion</t>
  </si>
  <si>
    <t>Wreath</t>
  </si>
  <si>
    <r>
      <t xml:space="preserve"> From 1st April 2022 to 31</t>
    </r>
    <r>
      <rPr>
        <b/>
        <vertAlign val="superscript"/>
        <sz val="14"/>
        <rFont val="Arial"/>
        <family val="2"/>
      </rPr>
      <t>st</t>
    </r>
    <r>
      <rPr>
        <b/>
        <sz val="14"/>
        <rFont val="Arial"/>
        <family val="2"/>
      </rPr>
      <t xml:space="preserve"> March 2023</t>
    </r>
  </si>
  <si>
    <t>Queens Jubilee celebrations</t>
  </si>
  <si>
    <t>Jubilee coins for school</t>
  </si>
  <si>
    <t>Mr A Jones</t>
  </si>
  <si>
    <t>Key cutting</t>
  </si>
  <si>
    <t>GPAM</t>
  </si>
  <si>
    <t>Asbestos survey</t>
  </si>
  <si>
    <r>
      <t>Payments                         From 1st April 2022 to 31</t>
    </r>
    <r>
      <rPr>
        <b/>
        <vertAlign val="superscript"/>
        <sz val="14"/>
        <rFont val="Arial"/>
        <family val="2"/>
      </rPr>
      <t>st</t>
    </r>
    <r>
      <rPr>
        <b/>
        <sz val="14"/>
        <rFont val="Arial"/>
        <family val="2"/>
      </rPr>
      <t xml:space="preserve"> March 2023</t>
    </r>
  </si>
  <si>
    <t>Chandos sub total</t>
  </si>
  <si>
    <t>Mr S Joy</t>
  </si>
  <si>
    <t xml:space="preserve">Marquee purchase </t>
  </si>
  <si>
    <t>Final phone bills / line rental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</si>
</sst>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1" xfId="0" applyFont="1" applyBorder="1"/>
    <xf numFmtId="2" fontId="5" fillId="0" borderId="1" xfId="1" applyNumberFormat="1" applyFont="1" applyFill="1" applyBorder="1" applyAlignment="1" applyProtection="1">
      <alignment wrapText="1"/>
    </xf>
    <xf numFmtId="0" fontId="6" fillId="0" borderId="1" xfId="0" applyFont="1" applyBorder="1"/>
    <xf numFmtId="164" fontId="5" fillId="0" borderId="1" xfId="1" applyNumberFormat="1" applyFont="1" applyFill="1" applyBorder="1" applyAlignment="1" applyProtection="1"/>
    <xf numFmtId="2" fontId="5" fillId="0" borderId="1" xfId="0" applyNumberFormat="1" applyFont="1" applyBorder="1" applyAlignment="1">
      <alignment wrapText="1"/>
    </xf>
    <xf numFmtId="2" fontId="5" fillId="0" borderId="0" xfId="1" applyNumberFormat="1" applyFont="1" applyFill="1" applyBorder="1" applyAlignment="1" applyProtection="1">
      <alignment wrapText="1"/>
    </xf>
    <xf numFmtId="164" fontId="4" fillId="0" borderId="1" xfId="0" applyNumberFormat="1" applyFont="1" applyBorder="1"/>
    <xf numFmtId="164" fontId="5" fillId="0" borderId="1" xfId="0" applyNumberFormat="1" applyFont="1" applyBorder="1"/>
    <xf numFmtId="0" fontId="4" fillId="0" borderId="2" xfId="0" applyFont="1" applyBorder="1"/>
    <xf numFmtId="164" fontId="0" fillId="0" borderId="0" xfId="0" applyNumberFormat="1"/>
    <xf numFmtId="4" fontId="0" fillId="2" borderId="0" xfId="0" applyNumberFormat="1" applyFill="1"/>
    <xf numFmtId="4" fontId="0" fillId="0" borderId="0" xfId="0" applyNumberFormat="1"/>
    <xf numFmtId="16" fontId="0" fillId="0" borderId="0" xfId="0" applyNumberFormat="1"/>
    <xf numFmtId="0" fontId="7" fillId="0" borderId="0" xfId="0" applyFont="1"/>
    <xf numFmtId="4" fontId="4" fillId="0" borderId="2" xfId="0" applyNumberFormat="1" applyFont="1" applyBorder="1"/>
    <xf numFmtId="4" fontId="4" fillId="0" borderId="1" xfId="0" applyNumberFormat="1" applyFont="1" applyBorder="1"/>
    <xf numFmtId="4" fontId="6" fillId="0" borderId="0" xfId="0" applyNumberFormat="1" applyFont="1"/>
    <xf numFmtId="4" fontId="5" fillId="0" borderId="1" xfId="1" applyNumberFormat="1" applyFont="1" applyFill="1" applyBorder="1" applyAlignment="1" applyProtection="1"/>
    <xf numFmtId="4" fontId="5" fillId="0" borderId="1" xfId="0" applyNumberFormat="1" applyFont="1" applyBorder="1"/>
    <xf numFmtId="0" fontId="4" fillId="0" borderId="0" xfId="0" applyFont="1"/>
    <xf numFmtId="4" fontId="8" fillId="0" borderId="1" xfId="1" applyNumberFormat="1" applyFont="1" applyFill="1" applyBorder="1" applyAlignment="1" applyProtection="1"/>
    <xf numFmtId="0" fontId="6" fillId="0" borderId="0" xfId="0" applyFont="1"/>
    <xf numFmtId="0" fontId="4" fillId="0" borderId="3" xfId="0" applyFont="1" applyBorder="1"/>
    <xf numFmtId="0" fontId="4" fillId="0" borderId="0" xfId="0" applyFont="1" applyAlignment="1">
      <alignment horizontal="left"/>
    </xf>
    <xf numFmtId="0" fontId="6" fillId="3" borderId="1" xfId="0" applyFont="1" applyFill="1" applyBorder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75"/>
  <sheetViews>
    <sheetView tabSelected="1" view="pageBreakPreview" topLeftCell="A13" zoomScaleNormal="100" zoomScaleSheetLayoutView="100" workbookViewId="0">
      <selection activeCell="I29" sqref="I29"/>
    </sheetView>
  </sheetViews>
  <sheetFormatPr defaultRowHeight="15" x14ac:dyDescent="0.25"/>
  <cols>
    <col min="1" max="1" width="25.28515625" customWidth="1"/>
    <col min="2" max="2" width="29.7109375" customWidth="1"/>
    <col min="3" max="3" width="53.7109375" customWidth="1"/>
    <col min="4" max="4" width="14.28515625" style="12" customWidth="1"/>
  </cols>
  <sheetData>
    <row r="1" spans="2:5" ht="22.5" customHeight="1" x14ac:dyDescent="0.25">
      <c r="B1" s="26" t="s">
        <v>0</v>
      </c>
      <c r="C1" s="27"/>
      <c r="D1" s="27"/>
      <c r="E1" s="27"/>
    </row>
    <row r="2" spans="2:5" ht="21.75" customHeight="1" x14ac:dyDescent="0.25">
      <c r="B2" s="26" t="s">
        <v>150</v>
      </c>
      <c r="C2" s="27"/>
      <c r="D2" s="27"/>
      <c r="E2" s="27"/>
    </row>
    <row r="4" spans="2:5" ht="18.95" customHeight="1" x14ac:dyDescent="0.25">
      <c r="B4" s="1" t="s">
        <v>1</v>
      </c>
      <c r="C4" s="1" t="s">
        <v>2</v>
      </c>
      <c r="D4" s="16" t="s">
        <v>3</v>
      </c>
    </row>
    <row r="5" spans="2:5" ht="18.95" customHeight="1" x14ac:dyDescent="0.25">
      <c r="B5" s="9"/>
      <c r="C5" s="9" t="s">
        <v>67</v>
      </c>
      <c r="D5" s="15"/>
    </row>
    <row r="6" spans="2:5" ht="18.95" customHeight="1" x14ac:dyDescent="0.25">
      <c r="B6" s="2" t="s">
        <v>39</v>
      </c>
      <c r="C6" s="3" t="s">
        <v>136</v>
      </c>
      <c r="D6" s="18">
        <v>16074.54</v>
      </c>
    </row>
    <row r="7" spans="2:5" ht="18.95" customHeight="1" x14ac:dyDescent="0.25">
      <c r="B7" s="2" t="s">
        <v>37</v>
      </c>
      <c r="C7" s="3" t="s">
        <v>137</v>
      </c>
      <c r="D7" s="18">
        <v>136.19</v>
      </c>
    </row>
    <row r="8" spans="2:5" ht="18.95" customHeight="1" x14ac:dyDescent="0.25">
      <c r="B8" s="2" t="s">
        <v>123</v>
      </c>
      <c r="C8" s="3" t="s">
        <v>138</v>
      </c>
      <c r="D8" s="18">
        <v>250</v>
      </c>
    </row>
    <row r="9" spans="2:5" ht="15.75" x14ac:dyDescent="0.25">
      <c r="B9" s="2" t="s">
        <v>63</v>
      </c>
      <c r="C9" s="3" t="s">
        <v>125</v>
      </c>
      <c r="D9" s="18">
        <v>2336.7600000000002</v>
      </c>
    </row>
    <row r="10" spans="2:5" ht="15.75" x14ac:dyDescent="0.25">
      <c r="B10" s="2" t="s">
        <v>99</v>
      </c>
      <c r="C10" s="3" t="s">
        <v>154</v>
      </c>
      <c r="D10" s="18">
        <v>337.4</v>
      </c>
    </row>
    <row r="11" spans="2:5" ht="18.95" customHeight="1" x14ac:dyDescent="0.25">
      <c r="B11" s="2" t="s">
        <v>132</v>
      </c>
      <c r="C11" s="3" t="s">
        <v>131</v>
      </c>
      <c r="D11" s="18">
        <v>500</v>
      </c>
    </row>
    <row r="12" spans="2:5" ht="18.95" customHeight="1" x14ac:dyDescent="0.25">
      <c r="B12" s="2" t="s">
        <v>126</v>
      </c>
      <c r="C12" s="3" t="s">
        <v>127</v>
      </c>
      <c r="D12" s="18">
        <v>1064.6600000000001</v>
      </c>
    </row>
    <row r="13" spans="2:5" ht="15.75" x14ac:dyDescent="0.25">
      <c r="B13" s="2" t="s">
        <v>92</v>
      </c>
      <c r="C13" s="3" t="s">
        <v>93</v>
      </c>
      <c r="D13" s="18">
        <v>2763.47</v>
      </c>
    </row>
    <row r="14" spans="2:5" ht="15.75" x14ac:dyDescent="0.25">
      <c r="B14" s="2" t="s">
        <v>94</v>
      </c>
      <c r="C14" s="3" t="s">
        <v>95</v>
      </c>
      <c r="D14" s="18">
        <v>3393.6</v>
      </c>
    </row>
    <row r="15" spans="2:5" ht="18.95" customHeight="1" x14ac:dyDescent="0.25">
      <c r="B15" s="5" t="s">
        <v>82</v>
      </c>
      <c r="C15" s="3" t="s">
        <v>83</v>
      </c>
      <c r="D15" s="19">
        <v>1028.74</v>
      </c>
    </row>
    <row r="16" spans="2:5" ht="18.95" customHeight="1" x14ac:dyDescent="0.25">
      <c r="B16" s="5" t="s">
        <v>148</v>
      </c>
      <c r="C16" s="3" t="s">
        <v>149</v>
      </c>
      <c r="D16" s="19">
        <v>720</v>
      </c>
    </row>
    <row r="17" spans="2:4" ht="18.95" customHeight="1" x14ac:dyDescent="0.25">
      <c r="B17" s="5" t="s">
        <v>121</v>
      </c>
      <c r="C17" s="25" t="s">
        <v>122</v>
      </c>
      <c r="D17" s="19">
        <v>5400</v>
      </c>
    </row>
    <row r="18" spans="2:4" ht="18.95" customHeight="1" x14ac:dyDescent="0.25">
      <c r="B18" s="2" t="s">
        <v>21</v>
      </c>
      <c r="C18" s="3" t="s">
        <v>139</v>
      </c>
      <c r="D18" s="18">
        <f>110+200+138+70+36</f>
        <v>554</v>
      </c>
    </row>
    <row r="19" spans="2:4" ht="18.95" customHeight="1" x14ac:dyDescent="0.25">
      <c r="B19" s="2" t="s">
        <v>146</v>
      </c>
      <c r="C19" s="3" t="s">
        <v>147</v>
      </c>
      <c r="D19" s="18">
        <v>78</v>
      </c>
    </row>
    <row r="20" spans="2:4" ht="18.95" customHeight="1" x14ac:dyDescent="0.25">
      <c r="B20" s="5" t="s">
        <v>84</v>
      </c>
      <c r="C20" s="3" t="s">
        <v>85</v>
      </c>
      <c r="D20" s="19">
        <v>295</v>
      </c>
    </row>
    <row r="21" spans="2:4" ht="18.95" customHeight="1" x14ac:dyDescent="0.25">
      <c r="B21" s="5" t="s">
        <v>21</v>
      </c>
      <c r="C21" s="3" t="s">
        <v>128</v>
      </c>
      <c r="D21" s="19">
        <f>300+80+152.17</f>
        <v>532.16999999999996</v>
      </c>
    </row>
    <row r="22" spans="2:4" ht="18.95" customHeight="1" x14ac:dyDescent="0.25">
      <c r="B22" s="5" t="s">
        <v>130</v>
      </c>
      <c r="C22" s="3" t="s">
        <v>129</v>
      </c>
      <c r="D22" s="19">
        <v>2844.07</v>
      </c>
    </row>
    <row r="23" spans="2:4" ht="18.95" customHeight="1" x14ac:dyDescent="0.25">
      <c r="B23" s="5" t="s">
        <v>130</v>
      </c>
      <c r="C23" s="3" t="s">
        <v>133</v>
      </c>
      <c r="D23" s="19">
        <f>303.6+316.55</f>
        <v>620.15000000000009</v>
      </c>
    </row>
    <row r="24" spans="2:4" ht="15.75" x14ac:dyDescent="0.25">
      <c r="B24" s="2" t="s">
        <v>57</v>
      </c>
      <c r="C24" s="3" t="s">
        <v>58</v>
      </c>
      <c r="D24" s="18">
        <v>4589.72</v>
      </c>
    </row>
    <row r="25" spans="2:4" ht="15.75" x14ac:dyDescent="0.25">
      <c r="B25" s="5" t="s">
        <v>29</v>
      </c>
      <c r="C25" s="3" t="s">
        <v>98</v>
      </c>
      <c r="D25" s="18">
        <v>1000</v>
      </c>
    </row>
    <row r="26" spans="2:4" ht="15.75" x14ac:dyDescent="0.25">
      <c r="B26" s="5" t="s">
        <v>107</v>
      </c>
      <c r="C26" s="3" t="s">
        <v>108</v>
      </c>
      <c r="D26" s="18">
        <v>286</v>
      </c>
    </row>
    <row r="27" spans="2:4" ht="15.75" x14ac:dyDescent="0.25">
      <c r="B27" s="2" t="s">
        <v>59</v>
      </c>
      <c r="C27" s="3" t="s">
        <v>113</v>
      </c>
      <c r="D27" s="18">
        <v>3897</v>
      </c>
    </row>
    <row r="28" spans="2:4" ht="15.75" x14ac:dyDescent="0.25">
      <c r="B28" s="2" t="s">
        <v>114</v>
      </c>
      <c r="C28" s="3" t="s">
        <v>112</v>
      </c>
      <c r="D28" s="18">
        <v>198.48</v>
      </c>
    </row>
    <row r="29" spans="2:4" ht="15.75" x14ac:dyDescent="0.25">
      <c r="B29" s="2" t="s">
        <v>61</v>
      </c>
      <c r="C29" s="3" t="s">
        <v>115</v>
      </c>
      <c r="D29" s="18">
        <v>2700</v>
      </c>
    </row>
    <row r="30" spans="2:4" ht="15.75" x14ac:dyDescent="0.25">
      <c r="B30" s="2" t="s">
        <v>37</v>
      </c>
      <c r="C30" s="3" t="s">
        <v>60</v>
      </c>
      <c r="D30" s="18">
        <v>180</v>
      </c>
    </row>
    <row r="31" spans="2:4" ht="15.75" x14ac:dyDescent="0.25">
      <c r="B31" s="2" t="s">
        <v>116</v>
      </c>
      <c r="C31" s="3" t="s">
        <v>117</v>
      </c>
      <c r="D31" s="18">
        <v>540</v>
      </c>
    </row>
    <row r="32" spans="2:4" s="14" customFormat="1" ht="15.75" x14ac:dyDescent="0.25">
      <c r="B32" s="24" t="s">
        <v>151</v>
      </c>
      <c r="C32" s="1"/>
      <c r="D32" s="21">
        <f>SUM(D6:D31)</f>
        <v>52319.950000000012</v>
      </c>
    </row>
    <row r="33" spans="2:4" ht="15.75" x14ac:dyDescent="0.25">
      <c r="B33" s="2"/>
      <c r="C33" s="1" t="s">
        <v>68</v>
      </c>
      <c r="D33" s="18"/>
    </row>
    <row r="34" spans="2:4" ht="15.75" x14ac:dyDescent="0.25">
      <c r="B34" s="2" t="s">
        <v>88</v>
      </c>
      <c r="C34" s="3" t="s">
        <v>89</v>
      </c>
      <c r="D34" s="18">
        <v>582</v>
      </c>
    </row>
    <row r="35" spans="2:4" ht="18.95" customHeight="1" x14ac:dyDescent="0.25">
      <c r="B35" s="2" t="s">
        <v>48</v>
      </c>
      <c r="C35" s="3" t="s">
        <v>49</v>
      </c>
      <c r="D35" s="18">
        <v>41.53</v>
      </c>
    </row>
    <row r="36" spans="2:4" ht="18.95" customHeight="1" x14ac:dyDescent="0.25">
      <c r="B36" s="2" t="s">
        <v>20</v>
      </c>
      <c r="C36" s="3" t="s">
        <v>7</v>
      </c>
      <c r="D36" s="18">
        <v>756.71</v>
      </c>
    </row>
    <row r="37" spans="2:4" ht="18.95" customHeight="1" x14ac:dyDescent="0.25">
      <c r="B37" s="2" t="s">
        <v>50</v>
      </c>
      <c r="C37" s="3" t="s">
        <v>51</v>
      </c>
      <c r="D37" s="18">
        <v>50</v>
      </c>
    </row>
    <row r="38" spans="2:4" ht="18.95" customHeight="1" x14ac:dyDescent="0.25">
      <c r="B38" s="2" t="s">
        <v>52</v>
      </c>
      <c r="C38" s="3" t="s">
        <v>124</v>
      </c>
      <c r="D38" s="18">
        <v>1344</v>
      </c>
    </row>
    <row r="39" spans="2:4" ht="18.95" customHeight="1" x14ac:dyDescent="0.25">
      <c r="B39" s="2" t="s">
        <v>152</v>
      </c>
      <c r="C39" s="3" t="s">
        <v>153</v>
      </c>
      <c r="D39" s="18">
        <v>1200</v>
      </c>
    </row>
    <row r="40" spans="2:4" ht="18.95" customHeight="1" x14ac:dyDescent="0.25">
      <c r="B40" s="2" t="s">
        <v>80</v>
      </c>
      <c r="C40" s="3" t="s">
        <v>81</v>
      </c>
      <c r="D40" s="18">
        <v>696</v>
      </c>
    </row>
    <row r="41" spans="2:4" ht="18.95" customHeight="1" x14ac:dyDescent="0.25">
      <c r="B41" s="5" t="s">
        <v>86</v>
      </c>
      <c r="C41" s="3" t="s">
        <v>87</v>
      </c>
      <c r="D41" s="19">
        <v>2592.79</v>
      </c>
    </row>
    <row r="42" spans="2:4" ht="18.95" customHeight="1" x14ac:dyDescent="0.25">
      <c r="B42" s="5" t="s">
        <v>96</v>
      </c>
      <c r="C42" s="3" t="s">
        <v>97</v>
      </c>
      <c r="D42" s="19">
        <v>300</v>
      </c>
    </row>
    <row r="43" spans="2:4" ht="18.95" customHeight="1" x14ac:dyDescent="0.25">
      <c r="B43" s="5" t="s">
        <v>53</v>
      </c>
      <c r="C43" s="3" t="s">
        <v>4</v>
      </c>
      <c r="D43" s="19">
        <v>5435.88</v>
      </c>
    </row>
    <row r="44" spans="2:4" ht="18.95" customHeight="1" x14ac:dyDescent="0.25">
      <c r="B44" s="5" t="s">
        <v>134</v>
      </c>
      <c r="C44" s="3" t="s">
        <v>135</v>
      </c>
      <c r="D44" s="19">
        <v>241.68</v>
      </c>
    </row>
    <row r="45" spans="2:4" ht="18.95" customHeight="1" x14ac:dyDescent="0.25">
      <c r="B45" s="5" t="s">
        <v>54</v>
      </c>
      <c r="C45" s="3" t="s">
        <v>15</v>
      </c>
      <c r="D45" s="19">
        <f>537.4+4771.9-27.6-81.4</f>
        <v>5200.2999999999993</v>
      </c>
    </row>
    <row r="46" spans="2:4" ht="18.95" customHeight="1" x14ac:dyDescent="0.25">
      <c r="B46" s="5" t="s">
        <v>54</v>
      </c>
      <c r="C46" s="3" t="s">
        <v>100</v>
      </c>
      <c r="D46" s="19">
        <f>120+54</f>
        <v>174</v>
      </c>
    </row>
    <row r="47" spans="2:4" ht="18.95" customHeight="1" x14ac:dyDescent="0.25">
      <c r="B47" s="5" t="s">
        <v>54</v>
      </c>
      <c r="C47" s="3" t="s">
        <v>101</v>
      </c>
      <c r="D47" s="19">
        <f>30.3+27.96+23.78</f>
        <v>82.04</v>
      </c>
    </row>
    <row r="48" spans="2:4" ht="18.95" customHeight="1" x14ac:dyDescent="0.25">
      <c r="B48" s="5" t="s">
        <v>54</v>
      </c>
      <c r="C48" s="3" t="s">
        <v>140</v>
      </c>
      <c r="D48" s="19">
        <f>72+16.83+216+28.78+59.9+35.04-44</f>
        <v>384.55</v>
      </c>
    </row>
    <row r="49" spans="2:4" ht="18.95" customHeight="1" x14ac:dyDescent="0.25">
      <c r="B49" s="5" t="s">
        <v>102</v>
      </c>
      <c r="C49" s="3" t="s">
        <v>103</v>
      </c>
      <c r="D49" s="19">
        <v>240</v>
      </c>
    </row>
    <row r="50" spans="2:4" ht="18.95" customHeight="1" x14ac:dyDescent="0.25">
      <c r="B50" s="5" t="s">
        <v>33</v>
      </c>
      <c r="C50" s="3" t="s">
        <v>34</v>
      </c>
      <c r="D50" s="19">
        <v>35</v>
      </c>
    </row>
    <row r="51" spans="2:4" ht="18.95" customHeight="1" x14ac:dyDescent="0.25">
      <c r="B51" s="5" t="s">
        <v>21</v>
      </c>
      <c r="C51" s="3" t="s">
        <v>104</v>
      </c>
      <c r="D51" s="19">
        <f>69.47+31.45+48.38+30.49+51.87</f>
        <v>231.66000000000003</v>
      </c>
    </row>
    <row r="52" spans="2:4" ht="18.95" customHeight="1" x14ac:dyDescent="0.25">
      <c r="B52" s="5" t="s">
        <v>105</v>
      </c>
      <c r="C52" s="3" t="s">
        <v>106</v>
      </c>
      <c r="D52" s="19">
        <v>376.92</v>
      </c>
    </row>
    <row r="53" spans="2:4" ht="18.95" customHeight="1" x14ac:dyDescent="0.25">
      <c r="B53" s="5" t="s">
        <v>110</v>
      </c>
      <c r="C53" s="3" t="s">
        <v>109</v>
      </c>
      <c r="D53" s="19">
        <v>97.15</v>
      </c>
    </row>
    <row r="54" spans="2:4" ht="18.95" customHeight="1" x14ac:dyDescent="0.25">
      <c r="B54" s="5" t="s">
        <v>29</v>
      </c>
      <c r="C54" s="3" t="s">
        <v>30</v>
      </c>
      <c r="D54" s="19">
        <v>560</v>
      </c>
    </row>
    <row r="55" spans="2:4" ht="18.95" customHeight="1" x14ac:dyDescent="0.25">
      <c r="B55" s="5" t="s">
        <v>36</v>
      </c>
      <c r="C55" s="3" t="s">
        <v>119</v>
      </c>
      <c r="D55" s="19">
        <v>246.17</v>
      </c>
    </row>
    <row r="56" spans="2:4" ht="18.95" customHeight="1" x14ac:dyDescent="0.25">
      <c r="B56" s="5" t="s">
        <v>16</v>
      </c>
      <c r="C56" s="3" t="s">
        <v>5</v>
      </c>
      <c r="D56" s="19">
        <v>178.23</v>
      </c>
    </row>
    <row r="57" spans="2:4" ht="15.75" x14ac:dyDescent="0.25">
      <c r="B57" s="5" t="s">
        <v>37</v>
      </c>
      <c r="C57" s="3" t="s">
        <v>14</v>
      </c>
      <c r="D57" s="19">
        <v>563.89</v>
      </c>
    </row>
    <row r="58" spans="2:4" ht="15.75" x14ac:dyDescent="0.25">
      <c r="B58" s="5" t="s">
        <v>111</v>
      </c>
      <c r="C58" s="3" t="s">
        <v>6</v>
      </c>
      <c r="D58" s="19">
        <v>160</v>
      </c>
    </row>
    <row r="59" spans="2:4" ht="15.75" x14ac:dyDescent="0.25">
      <c r="B59" s="5" t="s">
        <v>90</v>
      </c>
      <c r="C59" s="3" t="s">
        <v>91</v>
      </c>
      <c r="D59" s="19">
        <v>5038.53</v>
      </c>
    </row>
    <row r="60" spans="2:4" ht="15.75" x14ac:dyDescent="0.25">
      <c r="B60" s="5" t="s">
        <v>62</v>
      </c>
      <c r="C60" s="3" t="s">
        <v>120</v>
      </c>
      <c r="D60" s="19">
        <v>230.26</v>
      </c>
    </row>
    <row r="61" spans="2:4" ht="15.75" x14ac:dyDescent="0.25">
      <c r="B61" s="5" t="s">
        <v>31</v>
      </c>
      <c r="C61" s="3" t="s">
        <v>8</v>
      </c>
      <c r="D61" s="19">
        <f>6900-900</f>
        <v>6000</v>
      </c>
    </row>
    <row r="62" spans="2:4" ht="15.75" x14ac:dyDescent="0.25">
      <c r="B62" s="5" t="s">
        <v>9</v>
      </c>
      <c r="C62" s="3" t="s">
        <v>10</v>
      </c>
      <c r="D62" s="19">
        <v>250</v>
      </c>
    </row>
    <row r="63" spans="2:4" ht="15.6" hidden="1" customHeight="1" x14ac:dyDescent="0.25">
      <c r="B63" s="5" t="s">
        <v>18</v>
      </c>
      <c r="C63" s="3" t="s">
        <v>11</v>
      </c>
      <c r="D63" s="19"/>
    </row>
    <row r="64" spans="2:4" ht="15.6" hidden="1" customHeight="1" x14ac:dyDescent="0.25">
      <c r="B64" s="5" t="s">
        <v>32</v>
      </c>
      <c r="C64" s="3" t="s">
        <v>35</v>
      </c>
      <c r="D64" s="19"/>
    </row>
    <row r="65" spans="2:4" ht="15.6" customHeight="1" x14ac:dyDescent="0.25">
      <c r="B65" s="5" t="s">
        <v>144</v>
      </c>
      <c r="C65" s="3" t="s">
        <v>35</v>
      </c>
      <c r="D65" s="19">
        <v>200</v>
      </c>
    </row>
    <row r="66" spans="2:4" ht="15.6" customHeight="1" x14ac:dyDescent="0.25">
      <c r="B66" s="5" t="s">
        <v>145</v>
      </c>
      <c r="C66" s="3" t="s">
        <v>11</v>
      </c>
      <c r="D66" s="19">
        <v>478.44</v>
      </c>
    </row>
    <row r="67" spans="2:4" ht="15.6" customHeight="1" x14ac:dyDescent="0.25">
      <c r="B67" s="5" t="s">
        <v>141</v>
      </c>
      <c r="C67" s="3" t="s">
        <v>142</v>
      </c>
      <c r="D67" s="19">
        <v>30</v>
      </c>
    </row>
    <row r="68" spans="2:4" ht="15.6" customHeight="1" x14ac:dyDescent="0.25">
      <c r="B68" s="5" t="s">
        <v>55</v>
      </c>
      <c r="C68" s="3" t="s">
        <v>56</v>
      </c>
      <c r="D68" s="19">
        <v>200</v>
      </c>
    </row>
    <row r="69" spans="2:4" ht="15.6" customHeight="1" x14ac:dyDescent="0.25">
      <c r="B69" s="2" t="s">
        <v>17</v>
      </c>
      <c r="C69" s="3" t="s">
        <v>118</v>
      </c>
      <c r="D69" s="18">
        <f>1400+34.5</f>
        <v>1434.5</v>
      </c>
    </row>
    <row r="70" spans="2:4" ht="15.6" customHeight="1" x14ac:dyDescent="0.25">
      <c r="B70" s="2" t="s">
        <v>19</v>
      </c>
      <c r="C70" s="3" t="s">
        <v>13</v>
      </c>
      <c r="D70" s="18">
        <v>72</v>
      </c>
    </row>
    <row r="71" spans="2:4" ht="15.75" x14ac:dyDescent="0.25">
      <c r="B71" s="20" t="s">
        <v>64</v>
      </c>
      <c r="C71" s="23"/>
      <c r="D71" s="16">
        <f>SUM(D34:D70)</f>
        <v>35704.229999999996</v>
      </c>
    </row>
    <row r="73" spans="2:4" ht="31.9" customHeight="1" x14ac:dyDescent="0.25">
      <c r="B73" s="6" t="s">
        <v>28</v>
      </c>
      <c r="C73" s="22" t="s">
        <v>66</v>
      </c>
      <c r="D73" s="17">
        <v>0</v>
      </c>
    </row>
    <row r="75" spans="2:4" ht="15.75" x14ac:dyDescent="0.25">
      <c r="B75" s="1" t="s">
        <v>65</v>
      </c>
      <c r="C75" s="1"/>
      <c r="D75" s="16">
        <f>D71+D32</f>
        <v>88024.180000000008</v>
      </c>
    </row>
  </sheetData>
  <mergeCells count="2">
    <mergeCell ref="B1:E1"/>
    <mergeCell ref="B2:E2"/>
  </mergeCells>
  <pageMargins left="0.70866141732283472" right="0.70866141732283472" top="0.19685039370078741" bottom="0.15748031496062992" header="0.31496062992125984" footer="0.31496062992125984"/>
  <pageSetup paperSize="9" scale="65" orientation="portrait" r:id="rId1"/>
  <rowBreaks count="2" manualBreakCount="2">
    <brk id="31" max="16383" man="1"/>
    <brk id="3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4"/>
  <sheetViews>
    <sheetView topLeftCell="A4" workbookViewId="0">
      <selection activeCell="C18" sqref="C18"/>
    </sheetView>
  </sheetViews>
  <sheetFormatPr defaultRowHeight="15" x14ac:dyDescent="0.25"/>
  <cols>
    <col min="1" max="1" width="31.28515625" customWidth="1"/>
    <col min="2" max="2" width="64.7109375" customWidth="1"/>
    <col min="3" max="3" width="15.28515625" customWidth="1"/>
    <col min="4" max="4" width="4.28515625" customWidth="1"/>
    <col min="5" max="5" width="12" customWidth="1"/>
  </cols>
  <sheetData>
    <row r="1" spans="1:6" ht="22.5" customHeight="1" x14ac:dyDescent="0.25">
      <c r="A1" s="26" t="s">
        <v>0</v>
      </c>
      <c r="B1" s="27"/>
      <c r="C1" s="27"/>
      <c r="D1" s="27"/>
    </row>
    <row r="2" spans="1:6" ht="21.75" customHeight="1" x14ac:dyDescent="0.25">
      <c r="A2" s="26" t="s">
        <v>22</v>
      </c>
      <c r="B2" s="27"/>
      <c r="C2" s="27"/>
      <c r="D2" s="27"/>
    </row>
    <row r="3" spans="1:6" ht="21.75" customHeight="1" x14ac:dyDescent="0.25">
      <c r="A3" s="26" t="s">
        <v>143</v>
      </c>
      <c r="B3" s="27"/>
      <c r="C3" s="27"/>
      <c r="D3" s="27"/>
    </row>
    <row r="5" spans="1:6" ht="18.95" customHeight="1" x14ac:dyDescent="0.25">
      <c r="A5" s="1" t="s">
        <v>1</v>
      </c>
      <c r="B5" s="1" t="s">
        <v>2</v>
      </c>
      <c r="C5" s="1" t="s">
        <v>3</v>
      </c>
      <c r="E5" s="12"/>
    </row>
    <row r="6" spans="1:6" ht="16.149999999999999" customHeight="1" x14ac:dyDescent="0.25">
      <c r="A6" s="2" t="s">
        <v>37</v>
      </c>
      <c r="B6" s="3" t="s">
        <v>23</v>
      </c>
      <c r="C6" s="4">
        <v>22650</v>
      </c>
      <c r="E6" s="12"/>
      <c r="F6" s="13"/>
    </row>
    <row r="7" spans="1:6" ht="16.149999999999999" customHeight="1" x14ac:dyDescent="0.25">
      <c r="A7" s="2" t="s">
        <v>37</v>
      </c>
      <c r="B7" s="3" t="s">
        <v>38</v>
      </c>
      <c r="C7" s="8">
        <v>2248.34</v>
      </c>
      <c r="E7" s="12"/>
      <c r="F7" s="13"/>
    </row>
    <row r="8" spans="1:6" ht="16.149999999999999" customHeight="1" x14ac:dyDescent="0.25">
      <c r="A8" s="2" t="s">
        <v>37</v>
      </c>
      <c r="B8" s="3" t="s">
        <v>75</v>
      </c>
      <c r="C8" s="8">
        <f>5038.53+15285.95</f>
        <v>20324.48</v>
      </c>
      <c r="E8" s="12"/>
      <c r="F8" s="13"/>
    </row>
    <row r="9" spans="1:6" ht="16.149999999999999" customHeight="1" x14ac:dyDescent="0.25">
      <c r="A9" s="2" t="s">
        <v>70</v>
      </c>
      <c r="B9" s="3" t="s">
        <v>71</v>
      </c>
      <c r="C9" s="8">
        <v>10000</v>
      </c>
      <c r="E9" s="12"/>
      <c r="F9" s="13"/>
    </row>
    <row r="10" spans="1:6" ht="16.149999999999999" customHeight="1" x14ac:dyDescent="0.25">
      <c r="A10" s="2" t="s">
        <v>73</v>
      </c>
      <c r="B10" s="3" t="s">
        <v>74</v>
      </c>
      <c r="C10" s="8">
        <v>3000</v>
      </c>
      <c r="E10" s="12"/>
      <c r="F10" s="13"/>
    </row>
    <row r="11" spans="1:6" ht="16.149999999999999" customHeight="1" x14ac:dyDescent="0.25">
      <c r="A11" s="2" t="s">
        <v>40</v>
      </c>
      <c r="B11" s="3" t="s">
        <v>41</v>
      </c>
      <c r="C11" s="8">
        <v>733</v>
      </c>
      <c r="E11" s="12"/>
      <c r="F11" s="13"/>
    </row>
    <row r="12" spans="1:6" ht="16.149999999999999" customHeight="1" x14ac:dyDescent="0.25">
      <c r="A12" s="2" t="s">
        <v>42</v>
      </c>
      <c r="B12" s="3" t="s">
        <v>43</v>
      </c>
      <c r="C12" s="8">
        <v>312</v>
      </c>
      <c r="E12" s="12"/>
      <c r="F12" s="13"/>
    </row>
    <row r="13" spans="1:6" ht="16.149999999999999" customHeight="1" x14ac:dyDescent="0.25">
      <c r="A13" s="2" t="s">
        <v>44</v>
      </c>
      <c r="B13" s="3" t="s">
        <v>43</v>
      </c>
      <c r="C13" s="8">
        <v>400</v>
      </c>
      <c r="E13" s="12"/>
      <c r="F13" s="13"/>
    </row>
    <row r="14" spans="1:6" ht="16.149999999999999" customHeight="1" x14ac:dyDescent="0.25">
      <c r="A14" s="5" t="s">
        <v>24</v>
      </c>
      <c r="B14" s="3" t="s">
        <v>25</v>
      </c>
      <c r="C14" s="8">
        <v>4815.3599999999997</v>
      </c>
      <c r="E14" s="12"/>
      <c r="F14" s="13"/>
    </row>
    <row r="15" spans="1:6" ht="16.149999999999999" customHeight="1" x14ac:dyDescent="0.25">
      <c r="A15" s="5" t="s">
        <v>27</v>
      </c>
      <c r="B15" s="3" t="s">
        <v>26</v>
      </c>
      <c r="C15" s="8">
        <v>756.71</v>
      </c>
      <c r="E15" s="12"/>
    </row>
    <row r="16" spans="1:6" ht="16.149999999999999" customHeight="1" x14ac:dyDescent="0.25">
      <c r="A16" s="5" t="s">
        <v>69</v>
      </c>
      <c r="B16" s="3" t="s">
        <v>72</v>
      </c>
      <c r="C16" s="8">
        <v>700</v>
      </c>
      <c r="E16" s="12"/>
    </row>
    <row r="17" spans="1:5" ht="16.149999999999999" customHeight="1" x14ac:dyDescent="0.25">
      <c r="A17" s="2" t="s">
        <v>45</v>
      </c>
      <c r="B17" s="3" t="s">
        <v>46</v>
      </c>
      <c r="C17" s="4">
        <v>670.8</v>
      </c>
    </row>
    <row r="18" spans="1:5" ht="16.149999999999999" customHeight="1" x14ac:dyDescent="0.25">
      <c r="A18" s="2" t="s">
        <v>78</v>
      </c>
      <c r="B18" s="3" t="s">
        <v>79</v>
      </c>
      <c r="C18" s="4">
        <f>15280.99+16387.26</f>
        <v>31668.25</v>
      </c>
    </row>
    <row r="19" spans="1:5" ht="16.149999999999999" customHeight="1" x14ac:dyDescent="0.25">
      <c r="A19" s="2" t="s">
        <v>76</v>
      </c>
      <c r="B19" s="3" t="s">
        <v>77</v>
      </c>
      <c r="C19" s="4">
        <v>1691.04</v>
      </c>
    </row>
    <row r="20" spans="1:5" ht="16.149999999999999" customHeight="1" x14ac:dyDescent="0.25">
      <c r="A20" s="2" t="s">
        <v>47</v>
      </c>
      <c r="B20" s="3"/>
      <c r="C20" s="4"/>
    </row>
    <row r="21" spans="1:5" ht="15.75" x14ac:dyDescent="0.25">
      <c r="A21" s="1" t="s">
        <v>12</v>
      </c>
      <c r="B21" s="1"/>
      <c r="C21" s="7">
        <f>SUM(C6:C19)</f>
        <v>99969.98</v>
      </c>
      <c r="E21" s="12"/>
    </row>
    <row r="24" spans="1:5" x14ac:dyDescent="0.25">
      <c r="C24" s="10"/>
    </row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4"/>
  <sheetViews>
    <sheetView workbookViewId="0">
      <selection activeCell="G7" sqref="G7"/>
    </sheetView>
  </sheetViews>
  <sheetFormatPr defaultRowHeight="15" x14ac:dyDescent="0.25"/>
  <cols>
    <col min="4" max="4" width="9.85546875" style="12" bestFit="1" customWidth="1"/>
  </cols>
  <sheetData>
    <row r="4" spans="4:4" x14ac:dyDescent="0.25">
      <c r="D4" s="11"/>
    </row>
  </sheetData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"/>
  <sheetViews>
    <sheetView workbookViewId="0">
      <selection activeCell="E11" sqref="E11"/>
    </sheetView>
  </sheetViews>
  <sheetFormatPr defaultRowHeight="15" x14ac:dyDescent="0.25"/>
  <cols>
    <col min="2" max="2" width="19.85546875" customWidth="1"/>
    <col min="3" max="3" width="9.140625" style="12"/>
    <col min="6" max="6" width="19.140625" customWidth="1"/>
  </cols>
  <sheetData/>
  <pageMargins left="0.7" right="0.7" top="0.75" bottom="0.75" header="0.3" footer="0.3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Payments</vt:lpstr>
      <vt:lpstr>Receipts</vt:lpstr>
      <vt:lpstr>Sheet3</vt:lpstr>
      <vt:lpstr>Sheet1</vt:lpstr>
      <vt:lpstr>Receipts!Print_Area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 1</cp:lastModifiedBy>
  <cp:lastPrinted>2023-05-02T07:39:20Z</cp:lastPrinted>
  <dcterms:created xsi:type="dcterms:W3CDTF">2019-04-16T09:02:47Z</dcterms:created>
  <dcterms:modified xsi:type="dcterms:W3CDTF">2023-05-02T07:40:06Z</dcterms:modified>
</cp:coreProperties>
</file>